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4825" windowHeight="123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2" i="1"/>
  <c r="D31"/>
  <c r="D30"/>
  <c r="B64" s="1"/>
  <c r="D29"/>
  <c r="D28"/>
  <c r="B63" s="1"/>
  <c r="B69"/>
  <c r="B68"/>
  <c r="C37"/>
  <c r="D37" s="1"/>
  <c r="D36"/>
  <c r="D35"/>
  <c r="D41"/>
  <c r="D40"/>
  <c r="C42"/>
  <c r="D42" s="1"/>
  <c r="D25"/>
  <c r="B56" s="1"/>
  <c r="D10"/>
  <c r="D17"/>
  <c r="D5"/>
  <c r="D6"/>
  <c r="D7"/>
  <c r="D8"/>
  <c r="D9"/>
  <c r="B4"/>
  <c r="B22" s="1"/>
  <c r="D22" s="1"/>
  <c r="D14"/>
  <c r="D15"/>
  <c r="D16"/>
  <c r="D13"/>
  <c r="B47" l="1"/>
  <c r="B45"/>
  <c r="B59"/>
  <c r="B57"/>
  <c r="B21"/>
  <c r="D21" s="1"/>
  <c r="B20"/>
  <c r="D20" s="1"/>
  <c r="B54" s="1"/>
  <c r="B71" s="1"/>
  <c r="B23"/>
  <c r="D23" s="1"/>
  <c r="B49" l="1"/>
</calcChain>
</file>

<file path=xl/sharedStrings.xml><?xml version="1.0" encoding="utf-8"?>
<sst xmlns="http://schemas.openxmlformats.org/spreadsheetml/2006/main" count="66" uniqueCount="59">
  <si>
    <t>Budget for 2014 Word Congress on Conservation Agriculture</t>
  </si>
  <si>
    <t>Income</t>
  </si>
  <si>
    <t>Expense</t>
  </si>
  <si>
    <t>Assumptions:</t>
  </si>
  <si>
    <t>Participants</t>
  </si>
  <si>
    <t>Platnum Sponsor</t>
  </si>
  <si>
    <t>Gold Sponsor</t>
  </si>
  <si>
    <t>Silver Sponsor</t>
  </si>
  <si>
    <t>Bronze</t>
  </si>
  <si>
    <t>Number</t>
  </si>
  <si>
    <t>$ Amount</t>
  </si>
  <si>
    <t>Gross</t>
  </si>
  <si>
    <t>OECD Early</t>
  </si>
  <si>
    <t>OECD Student</t>
  </si>
  <si>
    <t>Non-OECD</t>
  </si>
  <si>
    <t>Non-OECD Student</t>
  </si>
  <si>
    <t>Ag Producer</t>
  </si>
  <si>
    <t>Registration</t>
  </si>
  <si>
    <t>Sponsorship</t>
  </si>
  <si>
    <t>Total Income</t>
  </si>
  <si>
    <t>Convention Centre</t>
  </si>
  <si>
    <t>quote is $20,254 - suggest building in 25% contingency</t>
  </si>
  <si>
    <t>Meal Costs</t>
  </si>
  <si>
    <t>Reception (1)</t>
  </si>
  <si>
    <t>Breakfast (4)</t>
  </si>
  <si>
    <t>Lunch (3)</t>
  </si>
  <si>
    <t>Meals (at conference)</t>
  </si>
  <si>
    <t>Dinner Events (includes meals)</t>
  </si>
  <si>
    <t>Dinner (3)</t>
  </si>
  <si>
    <t>Dinner Sponsors</t>
  </si>
  <si>
    <t>Companion Dinner Tickets</t>
  </si>
  <si>
    <t>Speaker Gifts</t>
  </si>
  <si>
    <t>Speaker Honorarium</t>
  </si>
  <si>
    <t>Travel</t>
  </si>
  <si>
    <t>Accomodation</t>
  </si>
  <si>
    <t>Total</t>
  </si>
  <si>
    <t>SCCC Association Costs</t>
  </si>
  <si>
    <t>Conservation Tech Info Centre Costs</t>
  </si>
  <si>
    <t>Convention Promotion</t>
  </si>
  <si>
    <t>Organizing committee</t>
  </si>
  <si>
    <t>Registration includes all meals and pass for entire conference/tours</t>
  </si>
  <si>
    <t>AV and Production</t>
  </si>
  <si>
    <t>Estimate from Kim Timmer (includes live eye in plenary)</t>
  </si>
  <si>
    <t>Organizer Costs (assumed 15 complementary registrations for each country)</t>
  </si>
  <si>
    <t>Conference Organizer</t>
  </si>
  <si>
    <t>Inkind Sponsorship from Croplife</t>
  </si>
  <si>
    <t>$25,000/ yr for 12 through 14</t>
  </si>
  <si>
    <t>Tours (assume 250 on US and Can tours)</t>
  </si>
  <si>
    <t>Bus Canada 1 day</t>
  </si>
  <si>
    <t>Lunch 1 day</t>
  </si>
  <si>
    <t>Bus US 2 day</t>
  </si>
  <si>
    <t>Lunch 2 day</t>
  </si>
  <si>
    <t>Dinner on US tour</t>
  </si>
  <si>
    <t>Canada tour</t>
  </si>
  <si>
    <t>US tour</t>
  </si>
  <si>
    <t>No additional cost was charged for tour participation</t>
  </si>
  <si>
    <t>Estimate from Karli Reimer (DUC)</t>
  </si>
  <si>
    <t>Translation???</t>
  </si>
  <si>
    <t>Maybe we could get this donated by CIGI or someone like that???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</si>
</sst>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topLeftCell="A38" workbookViewId="0">
      <selection activeCell="A74" sqref="A74"/>
    </sheetView>
  </sheetViews>
  <sheetFormatPr defaultRowHeight="15"/>
  <cols>
    <col min="1" max="1" width="33.85546875" customWidth="1"/>
    <col min="2" max="2" width="10.140625" style="5" customWidth="1"/>
    <col min="3" max="3" width="10.5703125" style="5" customWidth="1"/>
    <col min="4" max="4" width="9.7109375" style="5" customWidth="1"/>
  </cols>
  <sheetData>
    <row r="1" spans="1:5" ht="18.75">
      <c r="A1" s="2" t="s">
        <v>0</v>
      </c>
    </row>
    <row r="2" spans="1:5">
      <c r="A2" s="3"/>
    </row>
    <row r="3" spans="1:5">
      <c r="A3" t="s">
        <v>3</v>
      </c>
      <c r="B3" s="5" t="s">
        <v>9</v>
      </c>
      <c r="C3" s="5" t="s">
        <v>10</v>
      </c>
      <c r="D3" s="5" t="s">
        <v>11</v>
      </c>
    </row>
    <row r="4" spans="1:5">
      <c r="A4" t="s">
        <v>4</v>
      </c>
      <c r="B4" s="6">
        <f>+B5+B6+B7+B8+B9</f>
        <v>750</v>
      </c>
    </row>
    <row r="5" spans="1:5">
      <c r="A5" s="4" t="s">
        <v>12</v>
      </c>
      <c r="B5" s="6">
        <v>250</v>
      </c>
      <c r="C5" s="5">
        <v>950</v>
      </c>
      <c r="D5" s="5">
        <f t="shared" ref="D5:D10" si="0">+B5*C5</f>
        <v>237500</v>
      </c>
      <c r="E5" t="s">
        <v>40</v>
      </c>
    </row>
    <row r="6" spans="1:5">
      <c r="A6" s="4" t="s">
        <v>14</v>
      </c>
      <c r="B6" s="6">
        <v>200</v>
      </c>
      <c r="C6" s="5">
        <v>700</v>
      </c>
      <c r="D6" s="5">
        <f t="shared" si="0"/>
        <v>140000</v>
      </c>
    </row>
    <row r="7" spans="1:5">
      <c r="A7" s="4" t="s">
        <v>13</v>
      </c>
      <c r="B7" s="6">
        <v>50</v>
      </c>
      <c r="C7" s="5">
        <v>450</v>
      </c>
      <c r="D7" s="5">
        <f t="shared" si="0"/>
        <v>22500</v>
      </c>
    </row>
    <row r="8" spans="1:5">
      <c r="A8" s="4" t="s">
        <v>15</v>
      </c>
      <c r="B8" s="6">
        <v>50</v>
      </c>
      <c r="C8" s="5">
        <v>400</v>
      </c>
      <c r="D8" s="5">
        <f t="shared" si="0"/>
        <v>20000</v>
      </c>
    </row>
    <row r="9" spans="1:5">
      <c r="A9" s="4" t="s">
        <v>16</v>
      </c>
      <c r="B9" s="6">
        <v>200</v>
      </c>
      <c r="C9" s="5">
        <v>250</v>
      </c>
      <c r="D9" s="5">
        <f t="shared" si="0"/>
        <v>50000</v>
      </c>
    </row>
    <row r="10" spans="1:5">
      <c r="A10" s="4" t="s">
        <v>30</v>
      </c>
      <c r="B10" s="6">
        <v>250</v>
      </c>
      <c r="C10" s="5">
        <v>30</v>
      </c>
      <c r="D10" s="5">
        <f t="shared" si="0"/>
        <v>7500</v>
      </c>
    </row>
    <row r="11" spans="1:5">
      <c r="B11" s="9" t="s">
        <v>55</v>
      </c>
    </row>
    <row r="12" spans="1:5">
      <c r="A12" s="4"/>
      <c r="B12" s="6"/>
    </row>
    <row r="13" spans="1:5">
      <c r="A13" t="s">
        <v>5</v>
      </c>
      <c r="B13" s="6">
        <v>5</v>
      </c>
      <c r="C13" s="5">
        <v>50000</v>
      </c>
      <c r="D13" s="5">
        <f>+B13*C13</f>
        <v>250000</v>
      </c>
    </row>
    <row r="14" spans="1:5">
      <c r="A14" t="s">
        <v>6</v>
      </c>
      <c r="B14" s="6">
        <v>5</v>
      </c>
      <c r="C14" s="5">
        <v>30000</v>
      </c>
      <c r="D14" s="5">
        <f t="shared" ref="D14:D17" si="1">+B14*C14</f>
        <v>150000</v>
      </c>
    </row>
    <row r="15" spans="1:5">
      <c r="A15" t="s">
        <v>7</v>
      </c>
      <c r="B15" s="6">
        <v>5</v>
      </c>
      <c r="C15" s="5">
        <v>15000</v>
      </c>
      <c r="D15" s="5">
        <f t="shared" si="1"/>
        <v>75000</v>
      </c>
    </row>
    <row r="16" spans="1:5">
      <c r="A16" t="s">
        <v>8</v>
      </c>
      <c r="B16" s="6">
        <v>10</v>
      </c>
      <c r="C16" s="5">
        <v>5000</v>
      </c>
      <c r="D16" s="5">
        <f t="shared" si="1"/>
        <v>50000</v>
      </c>
    </row>
    <row r="17" spans="1:4">
      <c r="A17" t="s">
        <v>29</v>
      </c>
      <c r="B17" s="6">
        <v>3</v>
      </c>
      <c r="C17" s="5">
        <v>25000</v>
      </c>
      <c r="D17" s="5">
        <f t="shared" si="1"/>
        <v>75000</v>
      </c>
    </row>
    <row r="18" spans="1:4">
      <c r="B18" s="6"/>
    </row>
    <row r="19" spans="1:4">
      <c r="A19" t="s">
        <v>22</v>
      </c>
      <c r="B19" s="6"/>
    </row>
    <row r="20" spans="1:4">
      <c r="A20" s="4" t="s">
        <v>23</v>
      </c>
      <c r="B20" s="6">
        <f>+B4</f>
        <v>750</v>
      </c>
      <c r="C20" s="5">
        <v>20</v>
      </c>
      <c r="D20" s="5">
        <f>+B20*C20</f>
        <v>15000</v>
      </c>
    </row>
    <row r="21" spans="1:4">
      <c r="A21" s="4" t="s">
        <v>24</v>
      </c>
      <c r="B21" s="6">
        <f>+B4</f>
        <v>750</v>
      </c>
      <c r="C21" s="5">
        <v>15</v>
      </c>
      <c r="D21" s="5">
        <f>4*B21*C21</f>
        <v>45000</v>
      </c>
    </row>
    <row r="22" spans="1:4">
      <c r="A22" s="4" t="s">
        <v>25</v>
      </c>
      <c r="B22" s="6">
        <f>+B4</f>
        <v>750</v>
      </c>
      <c r="C22" s="5">
        <v>20</v>
      </c>
      <c r="D22" s="5">
        <f>3*B22*C22</f>
        <v>45000</v>
      </c>
    </row>
    <row r="23" spans="1:4">
      <c r="A23" s="4" t="s">
        <v>28</v>
      </c>
      <c r="B23" s="6">
        <f>+B4+B10</f>
        <v>1000</v>
      </c>
      <c r="C23" s="5">
        <v>30</v>
      </c>
      <c r="D23" s="5">
        <f>3*B23*C23</f>
        <v>90000</v>
      </c>
    </row>
    <row r="24" spans="1:4">
      <c r="B24" s="6"/>
    </row>
    <row r="25" spans="1:4">
      <c r="A25" s="9" t="s">
        <v>31</v>
      </c>
      <c r="B25" s="6">
        <v>50</v>
      </c>
      <c r="C25" s="5">
        <v>25</v>
      </c>
      <c r="D25" s="5">
        <f>+B25*C25</f>
        <v>1250</v>
      </c>
    </row>
    <row r="26" spans="1:4">
      <c r="B26" s="6"/>
    </row>
    <row r="27" spans="1:4">
      <c r="A27" t="s">
        <v>47</v>
      </c>
      <c r="B27" s="6"/>
    </row>
    <row r="28" spans="1:4">
      <c r="A28" s="4" t="s">
        <v>48</v>
      </c>
      <c r="B28" s="6">
        <v>6</v>
      </c>
      <c r="C28" s="5">
        <v>1000</v>
      </c>
      <c r="D28" s="5">
        <f>+B28*C28</f>
        <v>6000</v>
      </c>
    </row>
    <row r="29" spans="1:4">
      <c r="A29" s="4" t="s">
        <v>49</v>
      </c>
      <c r="B29" s="6">
        <v>250</v>
      </c>
      <c r="C29" s="5">
        <v>15</v>
      </c>
      <c r="D29" s="5">
        <f>+B29*C29</f>
        <v>3750</v>
      </c>
    </row>
    <row r="30" spans="1:4">
      <c r="A30" s="4" t="s">
        <v>50</v>
      </c>
      <c r="B30" s="6">
        <v>6</v>
      </c>
      <c r="C30" s="5">
        <v>2000</v>
      </c>
      <c r="D30" s="5">
        <f t="shared" ref="D30:D32" si="2">+B30*C30</f>
        <v>12000</v>
      </c>
    </row>
    <row r="31" spans="1:4">
      <c r="A31" s="4" t="s">
        <v>51</v>
      </c>
      <c r="B31" s="6">
        <v>250</v>
      </c>
      <c r="C31" s="5">
        <v>30</v>
      </c>
      <c r="D31" s="5">
        <f t="shared" si="2"/>
        <v>7500</v>
      </c>
    </row>
    <row r="32" spans="1:4">
      <c r="A32" s="4" t="s">
        <v>52</v>
      </c>
      <c r="B32" s="6">
        <v>250</v>
      </c>
      <c r="C32" s="5">
        <v>30</v>
      </c>
      <c r="D32" s="5">
        <f t="shared" si="2"/>
        <v>7500</v>
      </c>
    </row>
    <row r="33" spans="1:4">
      <c r="B33" s="6"/>
    </row>
    <row r="34" spans="1:4">
      <c r="A34" t="s">
        <v>43</v>
      </c>
      <c r="B34" s="6"/>
    </row>
    <row r="35" spans="1:4">
      <c r="A35" s="4" t="s">
        <v>17</v>
      </c>
      <c r="B35" s="6">
        <v>30</v>
      </c>
      <c r="C35" s="5">
        <v>825</v>
      </c>
      <c r="D35" s="5">
        <f>+B35*C35</f>
        <v>24750</v>
      </c>
    </row>
    <row r="36" spans="1:4">
      <c r="A36" s="4" t="s">
        <v>33</v>
      </c>
      <c r="B36" s="6">
        <v>30</v>
      </c>
      <c r="C36" s="5">
        <v>1000</v>
      </c>
      <c r="D36" s="5">
        <f t="shared" ref="D36:D37" si="3">+B36*C36</f>
        <v>30000</v>
      </c>
    </row>
    <row r="37" spans="1:4">
      <c r="A37" s="4" t="s">
        <v>34</v>
      </c>
      <c r="B37" s="6">
        <v>30</v>
      </c>
      <c r="C37" s="5">
        <f>140*4</f>
        <v>560</v>
      </c>
      <c r="D37" s="5">
        <f t="shared" si="3"/>
        <v>16800</v>
      </c>
    </row>
    <row r="38" spans="1:4">
      <c r="B38" s="6"/>
    </row>
    <row r="39" spans="1:4">
      <c r="A39" t="s">
        <v>32</v>
      </c>
      <c r="B39" s="6"/>
    </row>
    <row r="40" spans="1:4">
      <c r="A40" s="4" t="s">
        <v>17</v>
      </c>
      <c r="B40" s="6">
        <v>50</v>
      </c>
      <c r="C40" s="5">
        <v>825</v>
      </c>
      <c r="D40" s="5">
        <f>+B40*C40</f>
        <v>41250</v>
      </c>
    </row>
    <row r="41" spans="1:4">
      <c r="A41" s="4" t="s">
        <v>33</v>
      </c>
      <c r="B41" s="6">
        <v>50</v>
      </c>
      <c r="C41" s="5">
        <v>2000</v>
      </c>
      <c r="D41" s="5">
        <f t="shared" ref="D41:D42" si="4">+B41*C41</f>
        <v>100000</v>
      </c>
    </row>
    <row r="42" spans="1:4">
      <c r="A42" s="4" t="s">
        <v>34</v>
      </c>
      <c r="B42" s="6">
        <v>50</v>
      </c>
      <c r="C42" s="5">
        <f>140*4</f>
        <v>560</v>
      </c>
      <c r="D42" s="5">
        <f t="shared" si="4"/>
        <v>28000</v>
      </c>
    </row>
    <row r="43" spans="1:4">
      <c r="B43" s="6"/>
    </row>
    <row r="44" spans="1:4">
      <c r="A44" s="1" t="s">
        <v>1</v>
      </c>
    </row>
    <row r="45" spans="1:4">
      <c r="A45" t="s">
        <v>17</v>
      </c>
      <c r="B45" s="5">
        <f>+SUM(D5:D10)</f>
        <v>477500</v>
      </c>
    </row>
    <row r="46" spans="1:4">
      <c r="A46" s="3"/>
    </row>
    <row r="47" spans="1:4">
      <c r="A47" t="s">
        <v>18</v>
      </c>
      <c r="B47" s="5">
        <f>+SUM(D13:D17)</f>
        <v>600000</v>
      </c>
    </row>
    <row r="48" spans="1:4" ht="15.75" thickBot="1">
      <c r="B48" s="7"/>
    </row>
    <row r="49" spans="1:4" s="1" customFormat="1" ht="15.75" thickTop="1">
      <c r="A49" s="1" t="s">
        <v>19</v>
      </c>
      <c r="B49" s="10">
        <f>SUM(B45:B48)</f>
        <v>1077500</v>
      </c>
      <c r="C49" s="10"/>
      <c r="D49" s="10"/>
    </row>
    <row r="52" spans="1:4">
      <c r="A52" s="1" t="s">
        <v>2</v>
      </c>
    </row>
    <row r="53" spans="1:4">
      <c r="A53" t="s">
        <v>20</v>
      </c>
      <c r="B53" s="5">
        <v>25000</v>
      </c>
      <c r="C53" s="8" t="s">
        <v>21</v>
      </c>
    </row>
    <row r="54" spans="1:4">
      <c r="A54" t="s">
        <v>26</v>
      </c>
      <c r="B54" s="5">
        <f>+SUM(D20:D22)</f>
        <v>105000</v>
      </c>
    </row>
    <row r="55" spans="1:4">
      <c r="A55" t="s">
        <v>27</v>
      </c>
      <c r="B55" s="5">
        <v>67500</v>
      </c>
    </row>
    <row r="56" spans="1:4">
      <c r="A56" t="s">
        <v>31</v>
      </c>
      <c r="B56" s="5">
        <f>+D25</f>
        <v>1250</v>
      </c>
    </row>
    <row r="57" spans="1:4">
      <c r="A57" t="s">
        <v>32</v>
      </c>
      <c r="B57" s="5">
        <f>+D40+D41+D42</f>
        <v>169250</v>
      </c>
      <c r="C57" s="8"/>
    </row>
    <row r="58" spans="1:4">
      <c r="A58" t="s">
        <v>38</v>
      </c>
      <c r="B58" s="5">
        <v>300000</v>
      </c>
      <c r="C58" s="8" t="s">
        <v>56</v>
      </c>
    </row>
    <row r="59" spans="1:4">
      <c r="A59" t="s">
        <v>39</v>
      </c>
      <c r="B59" s="5">
        <f>+D35+D36+D37</f>
        <v>71550</v>
      </c>
    </row>
    <row r="60" spans="1:4">
      <c r="A60" t="s">
        <v>41</v>
      </c>
      <c r="B60" s="5">
        <v>55000</v>
      </c>
      <c r="C60" s="8" t="s">
        <v>42</v>
      </c>
    </row>
    <row r="61" spans="1:4">
      <c r="A61" t="s">
        <v>44</v>
      </c>
      <c r="B61" s="5">
        <v>0</v>
      </c>
      <c r="C61" s="8" t="s">
        <v>45</v>
      </c>
    </row>
    <row r="63" spans="1:4">
      <c r="A63" t="s">
        <v>53</v>
      </c>
      <c r="B63" s="5">
        <f>+D28+D29</f>
        <v>9750</v>
      </c>
    </row>
    <row r="64" spans="1:4">
      <c r="A64" t="s">
        <v>54</v>
      </c>
      <c r="B64" s="5">
        <f>+D30+D31+D32</f>
        <v>27000</v>
      </c>
    </row>
    <row r="66" spans="1:4">
      <c r="A66" t="s">
        <v>57</v>
      </c>
      <c r="B66" s="5">
        <v>0</v>
      </c>
      <c r="C66" s="8" t="s">
        <v>58</v>
      </c>
    </row>
    <row r="68" spans="1:4">
      <c r="A68" t="s">
        <v>37</v>
      </c>
      <c r="B68" s="5">
        <f>25000*3</f>
        <v>75000</v>
      </c>
      <c r="C68" s="8" t="s">
        <v>46</v>
      </c>
    </row>
    <row r="69" spans="1:4">
      <c r="A69" t="s">
        <v>36</v>
      </c>
      <c r="B69" s="5">
        <f>25000*3</f>
        <v>75000</v>
      </c>
      <c r="C69" s="8" t="s">
        <v>46</v>
      </c>
    </row>
    <row r="70" spans="1:4" ht="15.75" thickBot="1">
      <c r="B70" s="7"/>
    </row>
    <row r="71" spans="1:4" s="1" customFormat="1" ht="15.75" thickTop="1">
      <c r="A71" s="1" t="s">
        <v>35</v>
      </c>
      <c r="B71" s="10">
        <f>SUM(B53:B70)</f>
        <v>981300</v>
      </c>
      <c r="C71" s="10"/>
      <c r="D71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Ducks Unlimited Canada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Ducks Unlimited</dc:creator>
  <cp:lastModifiedBy>Ducks Unlimited</cp:lastModifiedBy>
  <dcterms:created xsi:type="dcterms:W3CDTF">2012-01-26T21:41:05Z</dcterms:created>
  <dcterms:modified xsi:type="dcterms:W3CDTF">2012-01-27T19:31:13Z</dcterms:modified>
</cp:coreProperties>
</file>